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INFORMACION FINANCIERA 4TO TRIMESTRE 2018\CTA_PUB_DIGITAL\"/>
    </mc:Choice>
  </mc:AlternateContent>
  <bookViews>
    <workbookView xWindow="0" yWindow="0" windowWidth="15360" windowHeight="8340"/>
  </bookViews>
  <sheets>
    <sheet name="EAI" sheetId="4" r:id="rId1"/>
  </sheets>
  <definedNames>
    <definedName name="_xlnm._FilterDatabase" localSheetId="0" hidden="1">EAI!$A$3:$H$4</definedName>
  </definedNames>
  <calcPr calcId="152511"/>
  <fileRecoveryPr autoRecover="0"/>
</workbook>
</file>

<file path=xl/calcChain.xml><?xml version="1.0" encoding="utf-8"?>
<calcChain xmlns="http://schemas.openxmlformats.org/spreadsheetml/2006/main">
  <c r="H46" i="4" l="1"/>
  <c r="H43" i="4"/>
  <c r="H42" i="4"/>
  <c r="H41" i="4"/>
  <c r="H38" i="4"/>
  <c r="H37" i="4"/>
  <c r="H36" i="4"/>
  <c r="H35" i="4"/>
  <c r="H34" i="4"/>
  <c r="H33" i="4"/>
  <c r="H32" i="4"/>
  <c r="H31" i="4"/>
  <c r="H30" i="4"/>
  <c r="H29" i="4"/>
  <c r="H28" i="4"/>
  <c r="H27" i="4"/>
  <c r="H45" i="4"/>
  <c r="E46" i="4"/>
  <c r="E45" i="4" s="1"/>
  <c r="E43" i="4"/>
  <c r="E42" i="4"/>
  <c r="E41" i="4"/>
  <c r="E38" i="4"/>
  <c r="E37" i="4"/>
  <c r="E36" i="4"/>
  <c r="E35" i="4"/>
  <c r="E34" i="4"/>
  <c r="E33" i="4"/>
  <c r="E32" i="4"/>
  <c r="E31" i="4"/>
  <c r="E30" i="4"/>
  <c r="E29" i="4"/>
  <c r="E28" i="4"/>
  <c r="E27" i="4"/>
  <c r="G45" i="4"/>
  <c r="G40" i="4"/>
  <c r="G26" i="4"/>
  <c r="F45" i="4"/>
  <c r="F40" i="4"/>
  <c r="F26" i="4"/>
  <c r="D45" i="4"/>
  <c r="D40" i="4"/>
  <c r="D26" i="4"/>
  <c r="C45" i="4"/>
  <c r="C40" i="4"/>
  <c r="C26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20" i="4"/>
  <c r="H5" i="4"/>
  <c r="G21" i="4"/>
  <c r="F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1" i="4"/>
  <c r="C21" i="4"/>
  <c r="C48" i="4" l="1"/>
  <c r="G48" i="4"/>
  <c r="F48" i="4"/>
  <c r="D48" i="4"/>
  <c r="H26" i="4"/>
  <c r="H21" i="4"/>
  <c r="E21" i="4"/>
  <c r="H40" i="4"/>
  <c r="E40" i="4"/>
  <c r="E26" i="4"/>
  <c r="H48" i="4" l="1"/>
  <c r="E48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<sst xmlns="http://schemas.openxmlformats.org/spreadsheetml/2006/main" count="68" uniqueCount="35">
  <si>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</si>
  <si>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</si>
  <si>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</si>
  <si>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</si>
  <si>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</si>
  <si>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</si>
  <si>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</si>
  <si>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</si>
  <si>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</si>
  <si>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</si>
  <si>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</si>
  <si>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</si>
  <si>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</si>
  <si>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</si>
  <si>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</si>
  <si>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</si>
  <si>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</si>
  <si>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</si>
  <si>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</si>
  <si>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</si>
  <si>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</si>
  <si>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</si>
  <si>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</si>
  <si>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</si>
  <si>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</si>
  <si>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</si>
  <si>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</si>
  <si>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</si>
  <si>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</si>
  <si>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</si>
  <si>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</si>
  <si>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</si>
  <si>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</si>
  <si>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</si>
  <si>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SISTEMA PARA EL DESARROLLO INTEGRAL DE LA FAMILIA DEL MUNICIPIO DE SAN FELIPE, GTO.
ESTADO ANALÍTICO DE INGRESOS
DEL 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</si>
</sst>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topLeftCell="A31" zoomScaleNormal="100" workbookViewId="0">
      <selection sqref="A1:H1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5" t="s">
        <v>34</v>
      </c>
      <c r="B1" s="46"/>
      <c r="C1" s="46"/>
      <c r="D1" s="46"/>
      <c r="E1" s="46"/>
      <c r="F1" s="46"/>
      <c r="G1" s="46"/>
      <c r="H1" s="47"/>
    </row>
    <row r="2" spans="1:8" s="3" customFormat="1" x14ac:dyDescent="0.2">
      <c r="A2" s="48" t="s">
        <v>22</v>
      </c>
      <c r="B2" s="49"/>
      <c r="C2" s="46" t="s">
        <v>30</v>
      </c>
      <c r="D2" s="46"/>
      <c r="E2" s="46"/>
      <c r="F2" s="46"/>
      <c r="G2" s="46"/>
      <c r="H2" s="54" t="s">
        <v>27</v>
      </c>
    </row>
    <row r="3" spans="1:8" s="1" customFormat="1" ht="24.95" customHeight="1" x14ac:dyDescent="0.2">
      <c r="A3" s="50"/>
      <c r="B3" s="51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5"/>
    </row>
    <row r="4" spans="1:8" s="1" customFormat="1" x14ac:dyDescent="0.2">
      <c r="A4" s="52"/>
      <c r="B4" s="53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30">
        <v>0</v>
      </c>
      <c r="D5" s="30">
        <v>0</v>
      </c>
      <c r="E5" s="30">
        <f>C5+D5</f>
        <v>0</v>
      </c>
      <c r="F5" s="30">
        <v>0</v>
      </c>
      <c r="G5" s="30">
        <v>0</v>
      </c>
      <c r="H5" s="30">
        <f>G5-C5</f>
        <v>0</v>
      </c>
    </row>
    <row r="6" spans="1:8" x14ac:dyDescent="0.2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31">
        <v>0</v>
      </c>
      <c r="H6" s="31">
        <f t="shared" ref="H6:H19" si="1">G6-C6</f>
        <v>0</v>
      </c>
    </row>
    <row r="7" spans="1:8" x14ac:dyDescent="0.2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31">
        <v>0</v>
      </c>
      <c r="H7" s="31">
        <f t="shared" si="1"/>
        <v>0</v>
      </c>
    </row>
    <row r="8" spans="1:8" x14ac:dyDescent="0.2">
      <c r="A8" s="2" t="s">
        <v>3</v>
      </c>
      <c r="C8" s="31">
        <v>659609.84</v>
      </c>
      <c r="D8" s="31">
        <v>-1000</v>
      </c>
      <c r="E8" s="31">
        <f t="shared" si="0"/>
        <v>658609.84</v>
      </c>
      <c r="F8" s="31">
        <v>540103.32999999996</v>
      </c>
      <c r="G8" s="31">
        <v>540103.32999999996</v>
      </c>
      <c r="H8" s="31">
        <f t="shared" si="1"/>
        <v>-119506.51000000001</v>
      </c>
    </row>
    <row r="9" spans="1:8" x14ac:dyDescent="0.2">
      <c r="A9" s="2" t="s">
        <v>4</v>
      </c>
      <c r="C9" s="31">
        <v>24700</v>
      </c>
      <c r="D9" s="31">
        <v>80500</v>
      </c>
      <c r="E9" s="31">
        <f t="shared" si="0"/>
        <v>105200</v>
      </c>
      <c r="F9" s="31">
        <v>101810.29</v>
      </c>
      <c r="G9" s="31">
        <v>101810.29</v>
      </c>
      <c r="H9" s="31">
        <f t="shared" si="1"/>
        <v>77110.289999999994</v>
      </c>
    </row>
    <row r="10" spans="1:8" x14ac:dyDescent="0.2">
      <c r="A10" s="4">
        <v>51</v>
      </c>
      <c r="B10" s="5" t="s">
        <v>5</v>
      </c>
      <c r="C10" s="31">
        <v>20000</v>
      </c>
      <c r="D10" s="31">
        <v>85200</v>
      </c>
      <c r="E10" s="31">
        <f t="shared" si="0"/>
        <v>105200</v>
      </c>
      <c r="F10" s="31">
        <v>101810.29</v>
      </c>
      <c r="G10" s="31">
        <v>101810.29</v>
      </c>
      <c r="H10" s="31">
        <f t="shared" si="1"/>
        <v>81810.289999999994</v>
      </c>
    </row>
    <row r="11" spans="1:8" x14ac:dyDescent="0.2">
      <c r="A11" s="4">
        <v>52</v>
      </c>
      <c r="B11" s="5" t="s">
        <v>6</v>
      </c>
      <c r="C11" s="31">
        <v>4700</v>
      </c>
      <c r="D11" s="31">
        <v>-4700</v>
      </c>
      <c r="E11" s="31">
        <f t="shared" si="0"/>
        <v>0</v>
      </c>
      <c r="F11" s="31">
        <v>0</v>
      </c>
      <c r="G11" s="31">
        <v>0</v>
      </c>
      <c r="H11" s="31">
        <f t="shared" si="1"/>
        <v>-4700</v>
      </c>
    </row>
    <row r="12" spans="1:8" x14ac:dyDescent="0.2">
      <c r="A12" s="2" t="s">
        <v>7</v>
      </c>
      <c r="C12" s="31">
        <v>0</v>
      </c>
      <c r="D12" s="31">
        <v>6650</v>
      </c>
      <c r="E12" s="31">
        <f t="shared" si="0"/>
        <v>6650</v>
      </c>
      <c r="F12" s="31">
        <v>6650</v>
      </c>
      <c r="G12" s="31">
        <v>6650</v>
      </c>
      <c r="H12" s="31">
        <f t="shared" si="1"/>
        <v>6650</v>
      </c>
    </row>
    <row r="13" spans="1:8" x14ac:dyDescent="0.2">
      <c r="A13" s="4">
        <v>61</v>
      </c>
      <c r="B13" s="5" t="s">
        <v>5</v>
      </c>
      <c r="C13" s="31">
        <v>0</v>
      </c>
      <c r="D13" s="31">
        <v>6650</v>
      </c>
      <c r="E13" s="31">
        <f t="shared" si="0"/>
        <v>6650</v>
      </c>
      <c r="F13" s="31">
        <v>6650</v>
      </c>
      <c r="G13" s="31">
        <v>6650</v>
      </c>
      <c r="H13" s="31">
        <f t="shared" si="1"/>
        <v>6650</v>
      </c>
    </row>
    <row r="14" spans="1:8" x14ac:dyDescent="0.2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ht="33.75" x14ac:dyDescent="0.2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31">
        <v>0</v>
      </c>
      <c r="H15" s="31">
        <f t="shared" si="1"/>
        <v>0</v>
      </c>
    </row>
    <row r="16" spans="1:8" x14ac:dyDescent="0.2">
      <c r="A16" s="2" t="s">
        <v>8</v>
      </c>
      <c r="C16" s="31">
        <v>0</v>
      </c>
      <c r="D16" s="31">
        <v>0</v>
      </c>
      <c r="E16" s="31">
        <f t="shared" si="0"/>
        <v>0</v>
      </c>
      <c r="F16" s="31">
        <v>0</v>
      </c>
      <c r="G16" s="31">
        <v>0</v>
      </c>
      <c r="H16" s="31">
        <f t="shared" si="1"/>
        <v>0</v>
      </c>
    </row>
    <row r="17" spans="1:8" x14ac:dyDescent="0.2">
      <c r="A17" s="2" t="s">
        <v>9</v>
      </c>
      <c r="C17" s="31">
        <v>5040212.67</v>
      </c>
      <c r="D17" s="31">
        <v>-2127532.04</v>
      </c>
      <c r="E17" s="31">
        <f t="shared" si="0"/>
        <v>2912680.63</v>
      </c>
      <c r="F17" s="31">
        <v>2465652.56</v>
      </c>
      <c r="G17" s="31">
        <v>2465652.56</v>
      </c>
      <c r="H17" s="31">
        <f t="shared" si="1"/>
        <v>-2574560.11</v>
      </c>
    </row>
    <row r="18" spans="1:8" x14ac:dyDescent="0.2">
      <c r="A18" s="2" t="s">
        <v>11</v>
      </c>
      <c r="C18" s="31">
        <v>10806000</v>
      </c>
      <c r="D18" s="31">
        <v>3034012.67</v>
      </c>
      <c r="E18" s="31">
        <f t="shared" si="0"/>
        <v>13840012.67</v>
      </c>
      <c r="F18" s="31">
        <v>13840012.720000001</v>
      </c>
      <c r="G18" s="31">
        <v>13840012.720000001</v>
      </c>
      <c r="H18" s="31">
        <f t="shared" si="1"/>
        <v>3034012.7200000007</v>
      </c>
    </row>
    <row r="19" spans="1:8" x14ac:dyDescent="0.2">
      <c r="A19" s="2" t="s">
        <v>10</v>
      </c>
      <c r="C19" s="31">
        <v>325700</v>
      </c>
      <c r="D19" s="31">
        <v>350848.34</v>
      </c>
      <c r="E19" s="31">
        <f t="shared" si="0"/>
        <v>676548.34000000008</v>
      </c>
      <c r="F19" s="31">
        <v>0</v>
      </c>
      <c r="G19" s="31">
        <v>0</v>
      </c>
      <c r="H19" s="31">
        <f t="shared" si="1"/>
        <v>-325700</v>
      </c>
    </row>
    <row r="20" spans="1:8" x14ac:dyDescent="0.2">
      <c r="C20" s="20"/>
      <c r="D20" s="20"/>
      <c r="E20" s="20">
        <f t="shared" si="0"/>
        <v>0</v>
      </c>
      <c r="F20" s="20"/>
      <c r="G20" s="20"/>
      <c r="H20" s="20"/>
    </row>
    <row r="21" spans="1:8" x14ac:dyDescent="0.2">
      <c r="A21" s="11"/>
      <c r="B21" s="12" t="s">
        <v>21</v>
      </c>
      <c r="C21" s="32">
        <f t="shared" ref="C21:H21" si="2">SUM(C5:C9)+C12+SUM(C16:C19)</f>
        <v>16856222.510000002</v>
      </c>
      <c r="D21" s="32">
        <f t="shared" si="2"/>
        <v>1343478.97</v>
      </c>
      <c r="E21" s="32">
        <f t="shared" si="2"/>
        <v>18199701.48</v>
      </c>
      <c r="F21" s="32">
        <f t="shared" si="2"/>
        <v>16954228.900000002</v>
      </c>
      <c r="G21" s="32">
        <f t="shared" si="2"/>
        <v>16954228.900000002</v>
      </c>
      <c r="H21" s="19">
        <f t="shared" si="2"/>
        <v>98006.390000000785</v>
      </c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 x14ac:dyDescent="0.2">
      <c r="A23" s="56" t="s">
        <v>31</v>
      </c>
      <c r="B23" s="57"/>
      <c r="C23" s="46" t="s">
        <v>30</v>
      </c>
      <c r="D23" s="46"/>
      <c r="E23" s="46"/>
      <c r="F23" s="46"/>
      <c r="G23" s="46"/>
      <c r="H23" s="54" t="s">
        <v>27</v>
      </c>
    </row>
    <row r="24" spans="1:8" ht="22.5" x14ac:dyDescent="0.2">
      <c r="A24" s="58"/>
      <c r="B24" s="59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5"/>
    </row>
    <row r="25" spans="1:8" x14ac:dyDescent="0.2">
      <c r="A25" s="60"/>
      <c r="B25" s="61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7" t="s">
        <v>12</v>
      </c>
      <c r="B26" s="22"/>
      <c r="C26" s="33">
        <f t="shared" ref="C26:H26" si="3">SUM(C27+C28+C29+C30+C33+C37+C38)</f>
        <v>5724522.5099999998</v>
      </c>
      <c r="D26" s="33">
        <f t="shared" si="3"/>
        <v>-2041382.04</v>
      </c>
      <c r="E26" s="33">
        <f t="shared" si="3"/>
        <v>3683140.4699999997</v>
      </c>
      <c r="F26" s="33">
        <f t="shared" si="3"/>
        <v>3114216.18</v>
      </c>
      <c r="G26" s="33">
        <f t="shared" si="3"/>
        <v>3114216.18</v>
      </c>
      <c r="H26" s="33">
        <f t="shared" si="3"/>
        <v>-2610306.33</v>
      </c>
    </row>
    <row r="27" spans="1:8" x14ac:dyDescent="0.2">
      <c r="A27" s="23"/>
      <c r="B27" s="24" t="s">
        <v>0</v>
      </c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G27-C27</f>
        <v>0</v>
      </c>
    </row>
    <row r="28" spans="1:8" x14ac:dyDescent="0.2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34">
        <f t="shared" ref="H28:H38" si="5">G28-C28</f>
        <v>0</v>
      </c>
    </row>
    <row r="29" spans="1:8" x14ac:dyDescent="0.2">
      <c r="A29" s="23"/>
      <c r="B29" s="24" t="s">
        <v>3</v>
      </c>
      <c r="C29" s="34">
        <v>659609.84</v>
      </c>
      <c r="D29" s="34">
        <v>-1000</v>
      </c>
      <c r="E29" s="34">
        <f t="shared" si="4"/>
        <v>658609.84</v>
      </c>
      <c r="F29" s="34">
        <v>540103.32999999996</v>
      </c>
      <c r="G29" s="34">
        <v>540103.32999999996</v>
      </c>
      <c r="H29" s="34">
        <f t="shared" si="5"/>
        <v>-119506.51000000001</v>
      </c>
    </row>
    <row r="30" spans="1:8" x14ac:dyDescent="0.2">
      <c r="A30" s="23"/>
      <c r="B30" s="24" t="s">
        <v>4</v>
      </c>
      <c r="C30" s="34">
        <v>24700</v>
      </c>
      <c r="D30" s="34">
        <v>80500</v>
      </c>
      <c r="E30" s="34">
        <f t="shared" si="4"/>
        <v>105200</v>
      </c>
      <c r="F30" s="34">
        <v>101810.29</v>
      </c>
      <c r="G30" s="34">
        <v>101810.29</v>
      </c>
      <c r="H30" s="34">
        <f t="shared" si="5"/>
        <v>77110.289999999994</v>
      </c>
    </row>
    <row r="31" spans="1:8" x14ac:dyDescent="0.2">
      <c r="A31" s="23"/>
      <c r="B31" s="25" t="s">
        <v>5</v>
      </c>
      <c r="C31" s="34">
        <v>20000</v>
      </c>
      <c r="D31" s="34">
        <v>85200</v>
      </c>
      <c r="E31" s="34">
        <f t="shared" si="4"/>
        <v>105200</v>
      </c>
      <c r="F31" s="34">
        <v>101810.29</v>
      </c>
      <c r="G31" s="34">
        <v>101810.29</v>
      </c>
      <c r="H31" s="34">
        <f t="shared" si="5"/>
        <v>81810.289999999994</v>
      </c>
    </row>
    <row r="32" spans="1:8" x14ac:dyDescent="0.2">
      <c r="A32" s="23"/>
      <c r="B32" s="25" t="s">
        <v>6</v>
      </c>
      <c r="C32" s="34">
        <v>4700</v>
      </c>
      <c r="D32" s="34">
        <v>-4700</v>
      </c>
      <c r="E32" s="34">
        <f t="shared" si="4"/>
        <v>0</v>
      </c>
      <c r="F32" s="34">
        <v>0</v>
      </c>
      <c r="G32" s="34">
        <v>0</v>
      </c>
      <c r="H32" s="34">
        <f t="shared" si="5"/>
        <v>-4700</v>
      </c>
    </row>
    <row r="33" spans="1:8" x14ac:dyDescent="0.2">
      <c r="A33" s="23"/>
      <c r="B33" s="24" t="s">
        <v>7</v>
      </c>
      <c r="C33" s="34">
        <v>0</v>
      </c>
      <c r="D33" s="34">
        <v>6650</v>
      </c>
      <c r="E33" s="34">
        <f t="shared" si="4"/>
        <v>6650</v>
      </c>
      <c r="F33" s="34">
        <v>6650</v>
      </c>
      <c r="G33" s="34">
        <v>6650</v>
      </c>
      <c r="H33" s="34">
        <f t="shared" si="5"/>
        <v>6650</v>
      </c>
    </row>
    <row r="34" spans="1:8" x14ac:dyDescent="0.2">
      <c r="A34" s="23"/>
      <c r="B34" s="25" t="s">
        <v>5</v>
      </c>
      <c r="C34" s="34">
        <v>0</v>
      </c>
      <c r="D34" s="34">
        <v>6650</v>
      </c>
      <c r="E34" s="34">
        <f t="shared" si="4"/>
        <v>6650</v>
      </c>
      <c r="F34" s="34">
        <v>6650</v>
      </c>
      <c r="G34" s="34">
        <v>6650</v>
      </c>
      <c r="H34" s="34">
        <f t="shared" si="5"/>
        <v>6650</v>
      </c>
    </row>
    <row r="35" spans="1:8" x14ac:dyDescent="0.2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34">
        <f t="shared" si="5"/>
        <v>0</v>
      </c>
    </row>
    <row r="36" spans="1:8" ht="33.75" x14ac:dyDescent="0.2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34">
        <f t="shared" si="5"/>
        <v>0</v>
      </c>
    </row>
    <row r="37" spans="1:8" x14ac:dyDescent="0.2">
      <c r="A37" s="23"/>
      <c r="B37" s="24" t="s">
        <v>9</v>
      </c>
      <c r="C37" s="34">
        <v>5040212.67</v>
      </c>
      <c r="D37" s="34">
        <v>-2127532.04</v>
      </c>
      <c r="E37" s="34">
        <f>C37+D37</f>
        <v>2912680.63</v>
      </c>
      <c r="F37" s="34">
        <v>2465652.56</v>
      </c>
      <c r="G37" s="34">
        <v>2465652.56</v>
      </c>
      <c r="H37" s="34">
        <f t="shared" si="5"/>
        <v>-2574560.11</v>
      </c>
    </row>
    <row r="38" spans="1:8" x14ac:dyDescent="0.2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 t="shared" si="5"/>
        <v>0</v>
      </c>
    </row>
    <row r="39" spans="1:8" x14ac:dyDescent="0.2">
      <c r="A39" s="39"/>
      <c r="B39" s="24"/>
      <c r="C39" s="34"/>
      <c r="D39" s="34"/>
      <c r="E39" s="34"/>
      <c r="F39" s="34"/>
      <c r="G39" s="34"/>
      <c r="H39" s="34"/>
    </row>
    <row r="40" spans="1:8" x14ac:dyDescent="0.2">
      <c r="A40" s="27" t="s">
        <v>13</v>
      </c>
      <c r="B40" s="22"/>
      <c r="C40" s="35">
        <f t="shared" ref="C40:H40" si="6">SUM(C41:C43)</f>
        <v>10806000</v>
      </c>
      <c r="D40" s="35">
        <f t="shared" si="6"/>
        <v>3034012.67</v>
      </c>
      <c r="E40" s="35">
        <f t="shared" si="6"/>
        <v>13840012.67</v>
      </c>
      <c r="F40" s="35">
        <f t="shared" si="6"/>
        <v>13840012.720000001</v>
      </c>
      <c r="G40" s="35">
        <f t="shared" si="6"/>
        <v>13840012.720000001</v>
      </c>
      <c r="H40" s="35">
        <f t="shared" si="6"/>
        <v>3034012.7200000007</v>
      </c>
    </row>
    <row r="41" spans="1:8" x14ac:dyDescent="0.2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G41-C41</f>
        <v>0</v>
      </c>
    </row>
    <row r="42" spans="1:8" x14ac:dyDescent="0.2">
      <c r="A42" s="23"/>
      <c r="B42" s="24" t="s">
        <v>8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 t="shared" ref="H42:H43" si="7">G42-C42</f>
        <v>0</v>
      </c>
    </row>
    <row r="43" spans="1:8" x14ac:dyDescent="0.2">
      <c r="A43" s="23"/>
      <c r="B43" s="24" t="s">
        <v>11</v>
      </c>
      <c r="C43" s="34">
        <v>10806000</v>
      </c>
      <c r="D43" s="34">
        <v>3034012.67</v>
      </c>
      <c r="E43" s="34">
        <f>C43+D43</f>
        <v>13840012.67</v>
      </c>
      <c r="F43" s="34">
        <v>13840012.720000001</v>
      </c>
      <c r="G43" s="34">
        <v>13840012.720000001</v>
      </c>
      <c r="H43" s="34">
        <f t="shared" si="7"/>
        <v>3034012.7200000007</v>
      </c>
    </row>
    <row r="44" spans="1:8" x14ac:dyDescent="0.2">
      <c r="A44" s="39"/>
      <c r="B44" s="24"/>
      <c r="C44" s="34"/>
      <c r="D44" s="34"/>
      <c r="E44" s="34"/>
      <c r="F44" s="34"/>
      <c r="G44" s="34"/>
      <c r="H44" s="34"/>
    </row>
    <row r="45" spans="1:8" x14ac:dyDescent="0.2">
      <c r="A45" s="26" t="s">
        <v>14</v>
      </c>
      <c r="B45" s="26"/>
      <c r="C45" s="35">
        <f t="shared" ref="C45:H45" si="8">SUM(C46)</f>
        <v>325700</v>
      </c>
      <c r="D45" s="35">
        <f t="shared" si="8"/>
        <v>350848.34</v>
      </c>
      <c r="E45" s="35">
        <f t="shared" si="8"/>
        <v>676548.34000000008</v>
      </c>
      <c r="F45" s="35">
        <f t="shared" si="8"/>
        <v>0</v>
      </c>
      <c r="G45" s="35">
        <f t="shared" si="8"/>
        <v>0</v>
      </c>
      <c r="H45" s="35">
        <f t="shared" si="8"/>
        <v>-325700</v>
      </c>
    </row>
    <row r="46" spans="1:8" x14ac:dyDescent="0.2">
      <c r="A46" s="21"/>
      <c r="B46" s="24" t="s">
        <v>10</v>
      </c>
      <c r="C46" s="34">
        <v>325700</v>
      </c>
      <c r="D46" s="34">
        <v>350848.34</v>
      </c>
      <c r="E46" s="35">
        <f>C46+D46</f>
        <v>676548.34000000008</v>
      </c>
      <c r="F46" s="34">
        <v>0</v>
      </c>
      <c r="G46" s="34">
        <v>0</v>
      </c>
      <c r="H46" s="35">
        <f>G46-C46</f>
        <v>-325700</v>
      </c>
    </row>
    <row r="47" spans="1:8" x14ac:dyDescent="0.2">
      <c r="A47" s="21"/>
      <c r="B47" s="24"/>
      <c r="C47" s="35"/>
      <c r="D47" s="35"/>
      <c r="E47" s="35"/>
      <c r="F47" s="35"/>
      <c r="G47" s="35"/>
      <c r="H47" s="35"/>
    </row>
    <row r="48" spans="1:8" x14ac:dyDescent="0.2">
      <c r="A48" s="28"/>
      <c r="B48" s="29" t="s">
        <v>21</v>
      </c>
      <c r="C48" s="32">
        <f t="shared" ref="C48:H48" si="9">SUM(C45+C40+C26)</f>
        <v>16856222.509999998</v>
      </c>
      <c r="D48" s="32">
        <f t="shared" si="9"/>
        <v>1343478.9699999997</v>
      </c>
      <c r="E48" s="32">
        <f t="shared" si="9"/>
        <v>18199701.48</v>
      </c>
      <c r="F48" s="32">
        <f t="shared" si="9"/>
        <v>16954228.900000002</v>
      </c>
      <c r="G48" s="32">
        <f t="shared" si="9"/>
        <v>16954228.900000002</v>
      </c>
      <c r="H48" s="19">
        <f t="shared" si="9"/>
        <v>98006.390000000596</v>
      </c>
    </row>
    <row r="49" spans="1:8" ht="11.25" customHeight="1" x14ac:dyDescent="0.2">
      <c r="A49" s="43" t="s">
        <v>33</v>
      </c>
      <c r="B49" s="43"/>
      <c r="C49" s="43"/>
      <c r="D49" s="43"/>
      <c r="E49" s="43"/>
      <c r="F49" s="37" t="s">
        <v>29</v>
      </c>
      <c r="G49" s="38"/>
      <c r="H49" s="36"/>
    </row>
    <row r="50" spans="1:8" x14ac:dyDescent="0.2">
      <c r="A50" s="44"/>
      <c r="B50" s="44"/>
      <c r="C50" s="44"/>
      <c r="D50" s="44"/>
      <c r="E50" s="44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2017-03-30T22:07:26Z</cp:lastPrinted>
  <dcterms:created xsi:type="dcterms:W3CDTF">2012-12-11T20:48:19Z</dcterms:created>
  <dcterms:modified xsi:type="dcterms:W3CDTF">2019-01-30T00:59:36Z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